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19920" windowHeight="8010" activeTab="2"/>
  </bookViews>
  <sheets>
    <sheet name="Cálculo residuos OE" sheetId="1" r:id="rId1"/>
    <sheet name="Cálculo residuos ECH" sheetId="4" r:id="rId2"/>
    <sheet name="Poblaciones especiales" sheetId="2" r:id="rId3"/>
    <sheet name="Hoja3" sheetId="3" state="hidden" r:id="rId4"/>
  </sheets>
  <definedNames>
    <definedName name="_xlnm.Print_Area" localSheetId="1">'Cálculo residuos ECH'!$A$1:$J$45</definedName>
    <definedName name="_xlnm.Print_Area" localSheetId="0">'Cálculo residuos OE'!$A$1:$J$47</definedName>
    <definedName name="_xlnm.Print_Area" localSheetId="2">'Poblaciones especiales'!$A$1:$J$27</definedName>
  </definedNames>
  <calcPr calcId="124519"/>
</workbook>
</file>

<file path=xl/calcChain.xml><?xml version="1.0" encoding="utf-8"?>
<calcChain xmlns="http://schemas.openxmlformats.org/spreadsheetml/2006/main">
  <c r="C4" i="2"/>
  <c r="C4" i="4"/>
  <c r="F27" i="2"/>
  <c r="C27"/>
  <c r="F22"/>
  <c r="C22"/>
  <c r="F17"/>
  <c r="E43" i="4" s="1"/>
  <c r="C17" i="2"/>
  <c r="E45" i="1" s="1"/>
  <c r="C27" i="4"/>
  <c r="C20"/>
  <c r="C13"/>
  <c r="C29" i="1"/>
  <c r="C21"/>
  <c r="C13"/>
  <c r="E45" i="4"/>
  <c r="E47" i="1"/>
  <c r="E44" i="4"/>
  <c r="E46" i="1"/>
  <c r="C5" i="2"/>
  <c r="C3"/>
  <c r="C3" i="4"/>
  <c r="C5"/>
  <c r="C5" i="1"/>
</calcChain>
</file>

<file path=xl/sharedStrings.xml><?xml version="1.0" encoding="utf-8"?>
<sst xmlns="http://schemas.openxmlformats.org/spreadsheetml/2006/main" count="129" uniqueCount="48">
  <si>
    <t>Cálculo de residuos de Óxido de Etileno</t>
  </si>
  <si>
    <t>Presentado por:</t>
  </si>
  <si>
    <t>Identificación de la muestra:</t>
  </si>
  <si>
    <t>Fecha:</t>
  </si>
  <si>
    <t>Contacto Permanente</t>
  </si>
  <si>
    <t>Peso del dispositivo:</t>
  </si>
  <si>
    <t>g</t>
  </si>
  <si>
    <r>
      <t>C</t>
    </r>
    <r>
      <rPr>
        <vertAlign val="subscript"/>
        <sz val="10"/>
        <color theme="1"/>
        <rFont val="Arial"/>
        <family val="2"/>
      </rPr>
      <t>OE</t>
    </r>
    <r>
      <rPr>
        <sz val="10"/>
        <color theme="1"/>
        <rFont val="Arial"/>
        <family val="2"/>
      </rPr>
      <t xml:space="preserve"> µg/g:</t>
    </r>
  </si>
  <si>
    <t>(ingresar el peso del dispositivo, en gramos)</t>
  </si>
  <si>
    <t>mg/día</t>
  </si>
  <si>
    <t>Contacto Prolongado</t>
  </si>
  <si>
    <t>Contacto Limitado</t>
  </si>
  <si>
    <t>DOSIS MÁXIMA OE</t>
  </si>
  <si>
    <t>CONTACTO</t>
  </si>
  <si>
    <t>Permanente</t>
  </si>
  <si>
    <t>Prolongado</t>
  </si>
  <si>
    <t>--</t>
  </si>
  <si>
    <t>Limitado</t>
  </si>
  <si>
    <t>(ingresar la concentración de óxido de etileno informada por INTI)</t>
  </si>
  <si>
    <t>Dosis media diaria</t>
  </si>
  <si>
    <t>Dosis media
diaria
 (mg)</t>
  </si>
  <si>
    <t>Primeras
 24 hs 
(mg)</t>
  </si>
  <si>
    <t>Primeros
 30 días
 (mg)</t>
  </si>
  <si>
    <t>Período
 de contacto (g)</t>
  </si>
  <si>
    <t>Se deberá justificar y documentar la masa corporal utilizada para cada categoría de población especial de pacientes</t>
  </si>
  <si>
    <t>Contacto permanente</t>
  </si>
  <si>
    <t>Exposición tolerable:</t>
  </si>
  <si>
    <t>Masa corporal paciente:</t>
  </si>
  <si>
    <t>(en kilogramos)</t>
  </si>
  <si>
    <t>(en ausencia de información específica utilizar el valor por defecto: 0,2)</t>
  </si>
  <si>
    <t>(en ausencia de información específica utilizar el valor por defecto: 1,0)</t>
  </si>
  <si>
    <t>OE</t>
  </si>
  <si>
    <t>ECH</t>
  </si>
  <si>
    <t>Cálculo de exposición tolerable en poblaciones especiales</t>
  </si>
  <si>
    <t>*Para el caso de Neonatos, Prematuros e Infantes ver la solapa "Poblaciones especiales"</t>
  </si>
  <si>
    <t>Contacto prolongado</t>
  </si>
  <si>
    <t>Contacto limitado</t>
  </si>
  <si>
    <t>Cálculo de residuos de Etilenclorhidrina</t>
  </si>
  <si>
    <r>
      <t>C</t>
    </r>
    <r>
      <rPr>
        <vertAlign val="subscript"/>
        <sz val="10"/>
        <color theme="1"/>
        <rFont val="Arial"/>
        <family val="2"/>
      </rPr>
      <t>ECH</t>
    </r>
    <r>
      <rPr>
        <sz val="10"/>
        <color theme="1"/>
        <rFont val="Arial"/>
        <family val="2"/>
      </rPr>
      <t xml:space="preserve"> µg/g:</t>
    </r>
  </si>
  <si>
    <t>(ingresar la concentración de etilenclorhidrina informada por INTI)</t>
  </si>
  <si>
    <t>DOSIS MÁXIMA ECH</t>
  </si>
  <si>
    <t>Factor de exposición concomitante (CEF):</t>
  </si>
  <si>
    <t>Factor de exposición proporcional (PEF):</t>
  </si>
  <si>
    <t>*Para el caso de Prematuros neonatos, Neonatos e Infantes ver la solapa "Poblaciones especiales"</t>
  </si>
  <si>
    <t>VALORES DE REFERENCIA</t>
  </si>
  <si>
    <t>Valores de referencia</t>
  </si>
  <si>
    <t>POBLACIONES ESPECIALES</t>
  </si>
  <si>
    <t>Exposición tolerable (mg)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</si>
</sst>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vertAlign val="subscript"/>
      <sz val="10"/>
      <color theme="1"/>
      <name val="Arial"/>
      <family val="2"/>
    </font>
    <font>
      <b/>
      <sz val="10"/>
      <name val="Arial"/>
      <family val="2"/>
    </font>
    <font>
      <u/>
      <sz val="15"/>
      <name val="Arial"/>
      <family val="2"/>
    </font>
    <font>
      <sz val="20"/>
      <color theme="8" tint="-0.499984740745262"/>
      <name val="Arial"/>
      <family val="2"/>
    </font>
    <font>
      <sz val="18"/>
      <color theme="8" tint="-0.499984740745262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 applyProtection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/>
    </xf>
    <xf numFmtId="0" fontId="0" fillId="0" borderId="1" xfId="0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0" fillId="0" borderId="8" xfId="0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0" fontId="0" fillId="0" borderId="9" xfId="0" quotePrefix="1" applyFill="1" applyBorder="1" applyAlignment="1" applyProtection="1">
      <alignment horizontal="center" vertical="center"/>
    </xf>
    <xf numFmtId="0" fontId="0" fillId="0" borderId="10" xfId="0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horizontal="center" vertical="center"/>
    </xf>
    <xf numFmtId="0" fontId="0" fillId="0" borderId="11" xfId="0" quotePrefix="1" applyFill="1" applyBorder="1" applyAlignment="1" applyProtection="1">
      <alignment horizontal="center" vertical="center"/>
    </xf>
    <xf numFmtId="0" fontId="0" fillId="0" borderId="12" xfId="0" quotePrefix="1" applyFill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right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8" fillId="0" borderId="0" xfId="0" applyFont="1" applyFill="1" applyAlignment="1" applyProtection="1">
      <alignment horizontal="right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" fillId="0" borderId="0" xfId="0" applyFont="1" applyAlignment="1">
      <alignment horizontal="right" vertical="center"/>
    </xf>
    <xf numFmtId="0" fontId="2" fillId="0" borderId="0" xfId="0" applyFont="1" applyAlignment="1" applyProtection="1">
      <alignment horizontal="left" vertical="center"/>
    </xf>
    <xf numFmtId="0" fontId="1" fillId="0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6" xfId="0" applyFill="1" applyBorder="1" applyAlignment="1" applyProtection="1">
      <alignment horizontal="center" vertical="center"/>
    </xf>
    <xf numFmtId="0" fontId="0" fillId="0" borderId="17" xfId="0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0" fontId="1" fillId="0" borderId="0" xfId="0" applyFont="1" applyAlignment="1">
      <alignment horizontal="left" vertical="center"/>
    </xf>
    <xf numFmtId="14" fontId="1" fillId="0" borderId="0" xfId="0" applyNumberFormat="1" applyFont="1" applyAlignment="1">
      <alignment horizontal="left" vertical="center"/>
    </xf>
    <xf numFmtId="0" fontId="4" fillId="2" borderId="18" xfId="0" applyFont="1" applyFill="1" applyBorder="1" applyAlignment="1" applyProtection="1">
      <alignment horizontal="center" vertical="center"/>
    </xf>
    <xf numFmtId="0" fontId="4" fillId="2" borderId="19" xfId="0" applyFont="1" applyFill="1" applyBorder="1" applyAlignment="1" applyProtection="1">
      <alignment horizontal="center" vertical="center"/>
    </xf>
    <xf numFmtId="0" fontId="4" fillId="2" borderId="20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/>
      <protection locked="0"/>
    </xf>
    <xf numFmtId="0" fontId="7" fillId="0" borderId="0" xfId="0" applyFont="1" applyFill="1" applyAlignment="1">
      <alignment horizontal="left" vertical="center"/>
    </xf>
    <xf numFmtId="0" fontId="4" fillId="0" borderId="13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0" fillId="0" borderId="2" xfId="0" applyFill="1" applyBorder="1" applyAlignment="1" applyProtection="1">
      <alignment horizontal="center" vertical="center"/>
    </xf>
    <xf numFmtId="0" fontId="0" fillId="0" borderId="15" xfId="0" applyFill="1" applyBorder="1" applyAlignment="1" applyProtection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</cellXfs>
  <cellStyles count="1">
    <cellStyle name="Normal" xfId="0" builtinId="0"/>
  </cellStyles>
  <dxfs count="26"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7"/>
  <sheetViews>
    <sheetView workbookViewId="0">
      <selection activeCell="C3" sqref="C3:H3"/>
    </sheetView>
  </sheetViews>
  <sheetFormatPr baseColWidth="10" defaultRowHeight="12.75"/>
  <cols>
    <col min="1" max="1" width="11.42578125" style="1"/>
    <col min="2" max="2" width="12.28515625" style="1" customWidth="1"/>
    <col min="3" max="3" width="11.85546875" style="1" customWidth="1"/>
    <col min="4" max="4" width="13.42578125" style="1" customWidth="1"/>
    <col min="5" max="8" width="11.42578125" style="1"/>
    <col min="9" max="9" width="11.85546875" style="1" bestFit="1" customWidth="1"/>
    <col min="10" max="16384" width="11.42578125" style="1"/>
  </cols>
  <sheetData>
    <row r="1" spans="1:10" ht="25.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</row>
    <row r="3" spans="1:10" ht="18" customHeight="1">
      <c r="A3" s="32" t="s">
        <v>1</v>
      </c>
      <c r="B3" s="32"/>
      <c r="C3" s="37"/>
      <c r="D3" s="37"/>
      <c r="E3" s="37"/>
      <c r="F3" s="37"/>
      <c r="G3" s="37"/>
      <c r="H3" s="37"/>
    </row>
    <row r="4" spans="1:10" ht="18" customHeight="1">
      <c r="A4" s="2" t="s">
        <v>2</v>
      </c>
      <c r="B4" s="2"/>
      <c r="C4" s="37"/>
      <c r="D4" s="37"/>
      <c r="E4" s="37"/>
      <c r="F4" s="37"/>
      <c r="G4" s="37"/>
      <c r="H4" s="37"/>
    </row>
    <row r="5" spans="1:10" ht="18" customHeight="1">
      <c r="A5" s="32" t="s">
        <v>3</v>
      </c>
      <c r="B5" s="32"/>
      <c r="C5" s="33">
        <f ca="1">TODAY()</f>
        <v>45299</v>
      </c>
      <c r="D5" s="33"/>
      <c r="E5" s="33"/>
      <c r="F5" s="33"/>
      <c r="G5" s="33"/>
      <c r="H5" s="33"/>
    </row>
    <row r="8" spans="1:10" ht="18.75">
      <c r="A8" s="28" t="s">
        <v>4</v>
      </c>
      <c r="B8" s="28"/>
      <c r="C8" s="28"/>
      <c r="D8" s="28"/>
      <c r="E8" s="28"/>
      <c r="F8" s="28"/>
      <c r="G8" s="28"/>
      <c r="H8" s="28"/>
      <c r="I8" s="28"/>
      <c r="J8" s="28"/>
    </row>
    <row r="10" spans="1:10" ht="18" customHeight="1">
      <c r="A10" s="25" t="s">
        <v>5</v>
      </c>
      <c r="B10" s="25"/>
      <c r="C10" s="23"/>
      <c r="D10" s="1" t="s">
        <v>6</v>
      </c>
      <c r="E10" s="26" t="s">
        <v>8</v>
      </c>
      <c r="F10" s="26"/>
      <c r="G10" s="26"/>
      <c r="H10" s="26"/>
      <c r="I10" s="26"/>
      <c r="J10" s="26"/>
    </row>
    <row r="11" spans="1:10" ht="18" customHeight="1">
      <c r="A11" s="25" t="s">
        <v>7</v>
      </c>
      <c r="B11" s="25"/>
      <c r="C11" s="23"/>
      <c r="E11" s="27" t="s">
        <v>18</v>
      </c>
      <c r="F11" s="27"/>
      <c r="G11" s="27"/>
      <c r="H11" s="27"/>
      <c r="I11" s="27"/>
      <c r="J11" s="27"/>
    </row>
    <row r="13" spans="1:10" ht="25.5">
      <c r="B13" s="8" t="s">
        <v>19</v>
      </c>
      <c r="C13" s="21" t="str">
        <f>IF(OR(C10="",C11=""),"",$C$10*$C$11/(1000*25000))</f>
        <v/>
      </c>
      <c r="D13" s="9" t="s">
        <v>9</v>
      </c>
    </row>
    <row r="14" spans="1:10">
      <c r="B14" s="5"/>
      <c r="C14" s="4"/>
      <c r="D14" s="2"/>
    </row>
    <row r="16" spans="1:10" ht="18.75">
      <c r="A16" s="28" t="s">
        <v>10</v>
      </c>
      <c r="B16" s="28"/>
      <c r="C16" s="28"/>
      <c r="D16" s="28"/>
      <c r="E16" s="28"/>
      <c r="F16" s="28"/>
      <c r="G16" s="28"/>
      <c r="H16" s="28"/>
      <c r="I16" s="28"/>
      <c r="J16" s="28"/>
    </row>
    <row r="18" spans="1:10" ht="18" customHeight="1">
      <c r="A18" s="25" t="s">
        <v>5</v>
      </c>
      <c r="B18" s="25"/>
      <c r="C18" s="23"/>
      <c r="D18" s="1" t="s">
        <v>6</v>
      </c>
      <c r="E18" s="26" t="s">
        <v>8</v>
      </c>
      <c r="F18" s="26"/>
      <c r="G18" s="26"/>
      <c r="H18" s="26"/>
      <c r="I18" s="26"/>
      <c r="J18" s="26"/>
    </row>
    <row r="19" spans="1:10" ht="18" customHeight="1">
      <c r="A19" s="25" t="s">
        <v>7</v>
      </c>
      <c r="B19" s="25"/>
      <c r="C19" s="23"/>
      <c r="E19" s="27" t="s">
        <v>18</v>
      </c>
      <c r="F19" s="27"/>
      <c r="G19" s="27"/>
      <c r="H19" s="27"/>
      <c r="I19" s="27"/>
      <c r="J19" s="27"/>
    </row>
    <row r="21" spans="1:10" ht="25.5">
      <c r="B21" s="8" t="s">
        <v>19</v>
      </c>
      <c r="C21" s="21" t="str">
        <f>IF(OR(C18="",C19=""),"",($C$18*$C$19/(1000*30)))</f>
        <v/>
      </c>
      <c r="D21" s="9" t="s">
        <v>9</v>
      </c>
    </row>
    <row r="22" spans="1:10">
      <c r="B22" s="5"/>
      <c r="C22" s="4"/>
      <c r="D22" s="2"/>
    </row>
    <row r="24" spans="1:10" ht="18.75">
      <c r="A24" s="28" t="s">
        <v>11</v>
      </c>
      <c r="B24" s="28"/>
      <c r="C24" s="28"/>
      <c r="D24" s="28"/>
      <c r="E24" s="28"/>
      <c r="F24" s="28"/>
      <c r="G24" s="28"/>
      <c r="H24" s="28"/>
      <c r="I24" s="28"/>
      <c r="J24" s="28"/>
    </row>
    <row r="26" spans="1:10" ht="18" customHeight="1">
      <c r="A26" s="25" t="s">
        <v>5</v>
      </c>
      <c r="B26" s="25"/>
      <c r="C26" s="23"/>
      <c r="D26" s="1" t="s">
        <v>6</v>
      </c>
      <c r="E26" s="26" t="s">
        <v>8</v>
      </c>
      <c r="F26" s="26"/>
      <c r="G26" s="26"/>
      <c r="H26" s="26"/>
      <c r="I26" s="26"/>
      <c r="J26" s="26"/>
    </row>
    <row r="27" spans="1:10" ht="18" customHeight="1">
      <c r="A27" s="25" t="s">
        <v>7</v>
      </c>
      <c r="B27" s="25"/>
      <c r="C27" s="23"/>
      <c r="E27" s="27" t="s">
        <v>18</v>
      </c>
      <c r="F27" s="27"/>
      <c r="G27" s="27"/>
      <c r="H27" s="27"/>
      <c r="I27" s="27"/>
      <c r="J27" s="27"/>
    </row>
    <row r="29" spans="1:10" ht="25.5">
      <c r="B29" s="8" t="s">
        <v>19</v>
      </c>
      <c r="C29" s="21" t="str">
        <f>IF(OR(C26="",C27=""),"",($C$26*$C$27/1000))</f>
        <v/>
      </c>
      <c r="D29" s="9" t="s">
        <v>9</v>
      </c>
    </row>
    <row r="33" spans="1:10" ht="23.25">
      <c r="A33" s="38" t="s">
        <v>45</v>
      </c>
      <c r="B33" s="38"/>
      <c r="C33" s="38" t="s">
        <v>44</v>
      </c>
      <c r="D33" s="38"/>
      <c r="E33" s="38"/>
      <c r="F33" s="38"/>
      <c r="G33" s="38"/>
      <c r="H33" s="38"/>
      <c r="I33" s="38"/>
      <c r="J33" s="38"/>
    </row>
    <row r="34" spans="1:10" ht="13.5" thickBot="1"/>
    <row r="35" spans="1:10" ht="18" customHeight="1" thickBot="1">
      <c r="C35" s="34" t="s">
        <v>12</v>
      </c>
      <c r="D35" s="35"/>
      <c r="E35" s="35"/>
      <c r="F35" s="35"/>
      <c r="G35" s="36"/>
    </row>
    <row r="36" spans="1:10" ht="51">
      <c r="C36" s="11" t="s">
        <v>13</v>
      </c>
      <c r="D36" s="12" t="s">
        <v>20</v>
      </c>
      <c r="E36" s="12" t="s">
        <v>21</v>
      </c>
      <c r="F36" s="12" t="s">
        <v>22</v>
      </c>
      <c r="G36" s="13" t="s">
        <v>23</v>
      </c>
    </row>
    <row r="37" spans="1:10" ht="18" customHeight="1">
      <c r="C37" s="14" t="s">
        <v>14</v>
      </c>
      <c r="D37" s="10">
        <v>0.1</v>
      </c>
      <c r="E37" s="10">
        <v>4</v>
      </c>
      <c r="F37" s="10">
        <v>60</v>
      </c>
      <c r="G37" s="15">
        <v>2.5</v>
      </c>
    </row>
    <row r="38" spans="1:10" ht="18" customHeight="1">
      <c r="C38" s="14" t="s">
        <v>15</v>
      </c>
      <c r="D38" s="10">
        <v>2</v>
      </c>
      <c r="E38" s="10">
        <v>4</v>
      </c>
      <c r="F38" s="10">
        <v>60</v>
      </c>
      <c r="G38" s="16" t="s">
        <v>16</v>
      </c>
    </row>
    <row r="39" spans="1:10" ht="18" customHeight="1" thickBot="1">
      <c r="C39" s="17" t="s">
        <v>17</v>
      </c>
      <c r="D39" s="18">
        <v>4</v>
      </c>
      <c r="E39" s="19" t="s">
        <v>16</v>
      </c>
      <c r="F39" s="19" t="s">
        <v>16</v>
      </c>
      <c r="G39" s="20" t="s">
        <v>16</v>
      </c>
    </row>
    <row r="40" spans="1:10" ht="15">
      <c r="C40" s="3"/>
      <c r="D40" s="3"/>
      <c r="E40" s="3"/>
      <c r="F40" s="3"/>
      <c r="G40" s="3"/>
    </row>
    <row r="41" spans="1:10" ht="18" customHeight="1">
      <c r="A41" s="32" t="s">
        <v>43</v>
      </c>
      <c r="B41" s="32"/>
      <c r="C41" s="32"/>
      <c r="D41" s="32"/>
      <c r="E41" s="32"/>
      <c r="F41" s="32"/>
      <c r="G41" s="32"/>
      <c r="H41" s="32"/>
      <c r="I41" s="32"/>
      <c r="J41" s="32"/>
    </row>
    <row r="42" spans="1:10" ht="13.5" thickBot="1"/>
    <row r="43" spans="1:10" ht="18" customHeight="1" thickBot="1">
      <c r="D43" s="34" t="s">
        <v>46</v>
      </c>
      <c r="E43" s="35"/>
      <c r="F43" s="36"/>
    </row>
    <row r="44" spans="1:10" ht="32.25" customHeight="1">
      <c r="D44" s="11" t="s">
        <v>13</v>
      </c>
      <c r="E44" s="39" t="s">
        <v>47</v>
      </c>
      <c r="F44" s="40"/>
    </row>
    <row r="45" spans="1:10" ht="18" customHeight="1">
      <c r="D45" s="14" t="s">
        <v>14</v>
      </c>
      <c r="E45" s="41" t="str">
        <f>'Poblaciones especiales'!$C$17</f>
        <v/>
      </c>
      <c r="F45" s="42"/>
    </row>
    <row r="46" spans="1:10" ht="18" customHeight="1">
      <c r="D46" s="14" t="s">
        <v>15</v>
      </c>
      <c r="E46" s="41" t="str">
        <f>'Poblaciones especiales'!$C$22</f>
        <v/>
      </c>
      <c r="F46" s="42"/>
    </row>
    <row r="47" spans="1:10" ht="18" customHeight="1" thickBot="1">
      <c r="D47" s="17" t="s">
        <v>17</v>
      </c>
      <c r="E47" s="29" t="str">
        <f>'Poblaciones especiales'!$C$27</f>
        <v/>
      </c>
      <c r="F47" s="30"/>
    </row>
  </sheetData>
  <sheetProtection password="ECF9" sheet="1" objects="1" scenarios="1"/>
  <mergeCells count="29">
    <mergeCell ref="A33:J33"/>
    <mergeCell ref="E44:F44"/>
    <mergeCell ref="E45:F45"/>
    <mergeCell ref="E46:F46"/>
    <mergeCell ref="D43:F43"/>
    <mergeCell ref="E47:F47"/>
    <mergeCell ref="A1:J1"/>
    <mergeCell ref="A8:J8"/>
    <mergeCell ref="E10:J10"/>
    <mergeCell ref="A41:J41"/>
    <mergeCell ref="A5:B5"/>
    <mergeCell ref="C5:H5"/>
    <mergeCell ref="C35:G35"/>
    <mergeCell ref="A3:B3"/>
    <mergeCell ref="C3:H3"/>
    <mergeCell ref="C4:H4"/>
    <mergeCell ref="E11:J11"/>
    <mergeCell ref="A10:B10"/>
    <mergeCell ref="A11:B11"/>
    <mergeCell ref="A18:B18"/>
    <mergeCell ref="A19:B19"/>
    <mergeCell ref="A27:B27"/>
    <mergeCell ref="E26:J26"/>
    <mergeCell ref="E27:J27"/>
    <mergeCell ref="A16:J16"/>
    <mergeCell ref="E18:J18"/>
    <mergeCell ref="E19:J19"/>
    <mergeCell ref="A24:J24"/>
    <mergeCell ref="A26:B26"/>
  </mergeCells>
  <conditionalFormatting sqref="C11">
    <cfRule type="expression" dxfId="12" priority="13">
      <formula>ISBLANK(C11)</formula>
    </cfRule>
  </conditionalFormatting>
  <conditionalFormatting sqref="C10">
    <cfRule type="expression" dxfId="11" priority="12">
      <formula>ISBLANK(C10)</formula>
    </cfRule>
  </conditionalFormatting>
  <conditionalFormatting sqref="C19">
    <cfRule type="expression" dxfId="10" priority="11">
      <formula>ISBLANK(C19)</formula>
    </cfRule>
  </conditionalFormatting>
  <conditionalFormatting sqref="C18">
    <cfRule type="expression" dxfId="9" priority="10">
      <formula>ISBLANK(C18)</formula>
    </cfRule>
  </conditionalFormatting>
  <conditionalFormatting sqref="C27">
    <cfRule type="expression" dxfId="8" priority="9">
      <formula>ISBLANK(C27)</formula>
    </cfRule>
  </conditionalFormatting>
  <conditionalFormatting sqref="C26">
    <cfRule type="expression" dxfId="7" priority="8">
      <formula>ISBLANK(C26)</formula>
    </cfRule>
  </conditionalFormatting>
  <conditionalFormatting sqref="C19">
    <cfRule type="expression" dxfId="6" priority="7">
      <formula>ISBLANK(C19)</formula>
    </cfRule>
  </conditionalFormatting>
  <conditionalFormatting sqref="C18">
    <cfRule type="expression" dxfId="5" priority="6">
      <formula>ISBLANK(C18)</formula>
    </cfRule>
  </conditionalFormatting>
  <conditionalFormatting sqref="C27">
    <cfRule type="expression" dxfId="4" priority="5">
      <formula>ISBLANK(C27)</formula>
    </cfRule>
  </conditionalFormatting>
  <conditionalFormatting sqref="C26">
    <cfRule type="expression" dxfId="3" priority="4">
      <formula>ISBLANK(C26)</formula>
    </cfRule>
  </conditionalFormatting>
  <conditionalFormatting sqref="C27">
    <cfRule type="expression" dxfId="2" priority="3">
      <formula>ISBLANK(C27)</formula>
    </cfRule>
  </conditionalFormatting>
  <conditionalFormatting sqref="C26">
    <cfRule type="expression" dxfId="1" priority="2">
      <formula>ISBLANK(C26)</formula>
    </cfRule>
  </conditionalFormatting>
  <conditionalFormatting sqref="C3:H4">
    <cfRule type="expression" dxfId="0" priority="1">
      <formula>ISBLANK(C3)</formula>
    </cfRule>
  </conditionalFormatting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5"/>
  <sheetViews>
    <sheetView workbookViewId="0">
      <selection activeCell="C5" sqref="C5:H5"/>
    </sheetView>
  </sheetViews>
  <sheetFormatPr baseColWidth="10" defaultRowHeight="12.75"/>
  <cols>
    <col min="1" max="1" width="11.42578125" style="1"/>
    <col min="2" max="2" width="12.28515625" style="1" customWidth="1"/>
    <col min="3" max="3" width="11.42578125" style="1"/>
    <col min="4" max="4" width="13.42578125" style="1" customWidth="1"/>
    <col min="5" max="8" width="11.42578125" style="1"/>
    <col min="9" max="9" width="11.85546875" style="1" bestFit="1" customWidth="1"/>
    <col min="10" max="16384" width="11.42578125" style="1"/>
  </cols>
  <sheetData>
    <row r="1" spans="1:10" ht="25.5">
      <c r="A1" s="43" t="s">
        <v>37</v>
      </c>
      <c r="B1" s="43"/>
      <c r="C1" s="43"/>
      <c r="D1" s="43"/>
      <c r="E1" s="43"/>
      <c r="F1" s="43"/>
      <c r="G1" s="43"/>
      <c r="H1" s="43"/>
      <c r="I1" s="43"/>
      <c r="J1" s="43"/>
    </row>
    <row r="3" spans="1:10" ht="18" customHeight="1">
      <c r="A3" s="32" t="s">
        <v>1</v>
      </c>
      <c r="B3" s="32"/>
      <c r="C3" s="37" t="str">
        <f>IF('Cálculo residuos OE'!C3="","",'Cálculo residuos OE'!C3)</f>
        <v/>
      </c>
      <c r="D3" s="37"/>
      <c r="E3" s="37"/>
      <c r="F3" s="37"/>
      <c r="G3" s="37"/>
      <c r="H3" s="37"/>
    </row>
    <row r="4" spans="1:10" ht="18" customHeight="1">
      <c r="A4" s="2" t="s">
        <v>2</v>
      </c>
      <c r="B4" s="2"/>
      <c r="C4" s="37" t="str">
        <f>IF('Cálculo residuos OE'!C4="","",'Cálculo residuos OE'!C4)</f>
        <v/>
      </c>
      <c r="D4" s="37"/>
      <c r="E4" s="37"/>
      <c r="F4" s="37"/>
      <c r="G4" s="37"/>
      <c r="H4" s="37"/>
    </row>
    <row r="5" spans="1:10" ht="18" customHeight="1">
      <c r="A5" s="32" t="s">
        <v>3</v>
      </c>
      <c r="B5" s="32"/>
      <c r="C5" s="33">
        <f ca="1">TODAY()</f>
        <v>45299</v>
      </c>
      <c r="D5" s="33"/>
      <c r="E5" s="33"/>
      <c r="F5" s="33"/>
      <c r="G5" s="33"/>
      <c r="H5" s="33"/>
    </row>
    <row r="8" spans="1:10" ht="18.75">
      <c r="A8" s="28" t="s">
        <v>4</v>
      </c>
      <c r="B8" s="28"/>
      <c r="C8" s="28"/>
      <c r="D8" s="28"/>
      <c r="E8" s="28"/>
      <c r="F8" s="28"/>
      <c r="G8" s="28"/>
      <c r="H8" s="28"/>
      <c r="I8" s="28"/>
      <c r="J8" s="28"/>
    </row>
    <row r="10" spans="1:10" ht="18" customHeight="1">
      <c r="A10" s="25" t="s">
        <v>5</v>
      </c>
      <c r="B10" s="25"/>
      <c r="C10" s="23"/>
      <c r="D10" s="1" t="s">
        <v>6</v>
      </c>
      <c r="E10" s="26" t="s">
        <v>8</v>
      </c>
      <c r="F10" s="26"/>
      <c r="G10" s="26"/>
      <c r="H10" s="26"/>
      <c r="I10" s="26"/>
      <c r="J10" s="26"/>
    </row>
    <row r="11" spans="1:10" ht="18" customHeight="1">
      <c r="A11" s="25" t="s">
        <v>38</v>
      </c>
      <c r="B11" s="25"/>
      <c r="C11" s="23"/>
      <c r="E11" s="27" t="s">
        <v>39</v>
      </c>
      <c r="F11" s="27"/>
      <c r="G11" s="27"/>
      <c r="H11" s="27"/>
      <c r="I11" s="27"/>
      <c r="J11" s="27"/>
    </row>
    <row r="13" spans="1:10" ht="25.5">
      <c r="B13" s="8" t="s">
        <v>19</v>
      </c>
      <c r="C13" s="21" t="str">
        <f>IF(OR(C10="",C11=""),"",$C$10*$C$11/(1000*25000))</f>
        <v/>
      </c>
      <c r="D13" s="9" t="s">
        <v>9</v>
      </c>
    </row>
    <row r="15" spans="1:10" ht="18.75">
      <c r="A15" s="28" t="s">
        <v>10</v>
      </c>
      <c r="B15" s="28"/>
      <c r="C15" s="28"/>
      <c r="D15" s="28"/>
      <c r="E15" s="28"/>
      <c r="F15" s="28"/>
      <c r="G15" s="28"/>
      <c r="H15" s="28"/>
      <c r="I15" s="28"/>
      <c r="J15" s="28"/>
    </row>
    <row r="17" spans="1:10" ht="18" customHeight="1">
      <c r="A17" s="25" t="s">
        <v>5</v>
      </c>
      <c r="B17" s="25"/>
      <c r="C17" s="23"/>
      <c r="D17" s="1" t="s">
        <v>6</v>
      </c>
      <c r="E17" s="26" t="s">
        <v>8</v>
      </c>
      <c r="F17" s="26"/>
      <c r="G17" s="26"/>
      <c r="H17" s="26"/>
      <c r="I17" s="26"/>
      <c r="J17" s="26"/>
    </row>
    <row r="18" spans="1:10" ht="18" customHeight="1">
      <c r="A18" s="25" t="s">
        <v>38</v>
      </c>
      <c r="B18" s="25"/>
      <c r="C18" s="23"/>
      <c r="E18" s="27" t="s">
        <v>39</v>
      </c>
      <c r="F18" s="27"/>
      <c r="G18" s="27"/>
      <c r="H18" s="27"/>
      <c r="I18" s="27"/>
      <c r="J18" s="27"/>
    </row>
    <row r="20" spans="1:10" ht="25.5">
      <c r="B20" s="8" t="s">
        <v>19</v>
      </c>
      <c r="C20" s="21" t="str">
        <f>IF(OR(C17="",C18=""),"",$C$17*$C$18/(1000*30))</f>
        <v/>
      </c>
      <c r="D20" s="9" t="s">
        <v>9</v>
      </c>
    </row>
    <row r="22" spans="1:10" ht="18.75">
      <c r="A22" s="28" t="s">
        <v>11</v>
      </c>
      <c r="B22" s="28"/>
      <c r="C22" s="28"/>
      <c r="D22" s="28"/>
      <c r="E22" s="28"/>
      <c r="F22" s="28"/>
      <c r="G22" s="28"/>
      <c r="H22" s="28"/>
      <c r="I22" s="28"/>
      <c r="J22" s="28"/>
    </row>
    <row r="24" spans="1:10" ht="18" customHeight="1">
      <c r="A24" s="25" t="s">
        <v>5</v>
      </c>
      <c r="B24" s="25"/>
      <c r="C24" s="23"/>
      <c r="D24" s="1" t="s">
        <v>6</v>
      </c>
      <c r="E24" s="26" t="s">
        <v>8</v>
      </c>
      <c r="F24" s="26"/>
      <c r="G24" s="26"/>
      <c r="H24" s="26"/>
      <c r="I24" s="26"/>
      <c r="J24" s="26"/>
    </row>
    <row r="25" spans="1:10" ht="18" customHeight="1">
      <c r="A25" s="25" t="s">
        <v>38</v>
      </c>
      <c r="B25" s="25"/>
      <c r="C25" s="23"/>
      <c r="E25" s="27" t="s">
        <v>39</v>
      </c>
      <c r="F25" s="27"/>
      <c r="G25" s="27"/>
      <c r="H25" s="27"/>
      <c r="I25" s="27"/>
      <c r="J25" s="27"/>
    </row>
    <row r="27" spans="1:10" ht="25.5">
      <c r="B27" s="8" t="s">
        <v>19</v>
      </c>
      <c r="C27" s="21" t="str">
        <f>IF(OR(C24="",C25=""),"",($C$24*$C$25/1000))</f>
        <v/>
      </c>
      <c r="D27" s="9" t="s">
        <v>9</v>
      </c>
    </row>
    <row r="31" spans="1:10" ht="23.25">
      <c r="A31" s="38" t="s">
        <v>45</v>
      </c>
      <c r="B31" s="38"/>
      <c r="C31" s="38" t="s">
        <v>44</v>
      </c>
      <c r="D31" s="38"/>
      <c r="E31" s="38"/>
      <c r="F31" s="38"/>
      <c r="G31" s="38"/>
      <c r="H31" s="38"/>
      <c r="I31" s="38"/>
      <c r="J31" s="38"/>
    </row>
    <row r="32" spans="1:10" ht="13.5" thickBot="1"/>
    <row r="33" spans="1:7" ht="18" customHeight="1" thickBot="1">
      <c r="C33" s="34" t="s">
        <v>40</v>
      </c>
      <c r="D33" s="35"/>
      <c r="E33" s="35"/>
      <c r="F33" s="35"/>
      <c r="G33" s="36"/>
    </row>
    <row r="34" spans="1:7" ht="51">
      <c r="C34" s="11" t="s">
        <v>13</v>
      </c>
      <c r="D34" s="12" t="s">
        <v>20</v>
      </c>
      <c r="E34" s="12" t="s">
        <v>21</v>
      </c>
      <c r="F34" s="12" t="s">
        <v>22</v>
      </c>
      <c r="G34" s="13" t="s">
        <v>23</v>
      </c>
    </row>
    <row r="35" spans="1:7" ht="18" customHeight="1">
      <c r="C35" s="14" t="s">
        <v>14</v>
      </c>
      <c r="D35" s="10">
        <v>0.4</v>
      </c>
      <c r="E35" s="10">
        <v>9</v>
      </c>
      <c r="F35" s="10">
        <v>60</v>
      </c>
      <c r="G35" s="15">
        <v>10</v>
      </c>
    </row>
    <row r="36" spans="1:7" ht="18" customHeight="1">
      <c r="C36" s="14" t="s">
        <v>15</v>
      </c>
      <c r="D36" s="10">
        <v>2</v>
      </c>
      <c r="E36" s="10">
        <v>9</v>
      </c>
      <c r="F36" s="10">
        <v>60</v>
      </c>
      <c r="G36" s="16" t="s">
        <v>16</v>
      </c>
    </row>
    <row r="37" spans="1:7" ht="18" customHeight="1" thickBot="1">
      <c r="C37" s="17" t="s">
        <v>17</v>
      </c>
      <c r="D37" s="18">
        <v>9</v>
      </c>
      <c r="E37" s="19" t="s">
        <v>16</v>
      </c>
      <c r="F37" s="19" t="s">
        <v>16</v>
      </c>
      <c r="G37" s="20" t="s">
        <v>16</v>
      </c>
    </row>
    <row r="38" spans="1:7" ht="15">
      <c r="C38" s="3"/>
      <c r="D38" s="3"/>
      <c r="E38" s="3"/>
      <c r="F38" s="3"/>
      <c r="G38" s="3"/>
    </row>
    <row r="39" spans="1:7" ht="18" customHeight="1">
      <c r="A39" s="1" t="s">
        <v>34</v>
      </c>
    </row>
    <row r="40" spans="1:7" ht="13.5" thickBot="1"/>
    <row r="41" spans="1:7" ht="18" customHeight="1" thickBot="1">
      <c r="D41" s="34" t="s">
        <v>46</v>
      </c>
      <c r="E41" s="35"/>
      <c r="F41" s="36"/>
    </row>
    <row r="42" spans="1:7" ht="32.25" customHeight="1">
      <c r="D42" s="11" t="s">
        <v>13</v>
      </c>
      <c r="E42" s="39" t="s">
        <v>47</v>
      </c>
      <c r="F42" s="40"/>
    </row>
    <row r="43" spans="1:7" ht="18" customHeight="1">
      <c r="D43" s="14" t="s">
        <v>14</v>
      </c>
      <c r="E43" s="41" t="str">
        <f>'Poblaciones especiales'!$F$17</f>
        <v/>
      </c>
      <c r="F43" s="42"/>
    </row>
    <row r="44" spans="1:7" ht="18" customHeight="1">
      <c r="D44" s="14" t="s">
        <v>15</v>
      </c>
      <c r="E44" s="41" t="str">
        <f>'Poblaciones especiales'!$F$22</f>
        <v/>
      </c>
      <c r="F44" s="42"/>
    </row>
    <row r="45" spans="1:7" ht="18" customHeight="1" thickBot="1">
      <c r="D45" s="17" t="s">
        <v>17</v>
      </c>
      <c r="E45" s="29" t="str">
        <f>'Poblaciones especiales'!$F$27</f>
        <v/>
      </c>
      <c r="F45" s="30"/>
    </row>
  </sheetData>
  <sheetProtection password="ECF9" sheet="1" objects="1" scenarios="1"/>
  <mergeCells count="28">
    <mergeCell ref="D41:F41"/>
    <mergeCell ref="E42:F42"/>
    <mergeCell ref="E43:F43"/>
    <mergeCell ref="E44:F44"/>
    <mergeCell ref="E45:F45"/>
    <mergeCell ref="A18:B18"/>
    <mergeCell ref="E18:J18"/>
    <mergeCell ref="A1:J1"/>
    <mergeCell ref="A3:B3"/>
    <mergeCell ref="C3:H3"/>
    <mergeCell ref="C4:H4"/>
    <mergeCell ref="A8:J8"/>
    <mergeCell ref="A10:B10"/>
    <mergeCell ref="E10:J10"/>
    <mergeCell ref="A5:B5"/>
    <mergeCell ref="C5:H5"/>
    <mergeCell ref="A11:B11"/>
    <mergeCell ref="E11:J11"/>
    <mergeCell ref="A15:J15"/>
    <mergeCell ref="A17:B17"/>
    <mergeCell ref="E17:J17"/>
    <mergeCell ref="C33:G33"/>
    <mergeCell ref="A22:J22"/>
    <mergeCell ref="A24:B24"/>
    <mergeCell ref="E24:J24"/>
    <mergeCell ref="A25:B25"/>
    <mergeCell ref="E25:J25"/>
    <mergeCell ref="A31:J31"/>
  </mergeCells>
  <conditionalFormatting sqref="C11">
    <cfRule type="expression" dxfId="25" priority="12">
      <formula>ISBLANK(C11)</formula>
    </cfRule>
  </conditionalFormatting>
  <conditionalFormatting sqref="C10">
    <cfRule type="expression" dxfId="24" priority="11">
      <formula>ISBLANK(C10)</formula>
    </cfRule>
  </conditionalFormatting>
  <conditionalFormatting sqref="C11">
    <cfRule type="expression" dxfId="23" priority="10">
      <formula>ISBLANK(C11)</formula>
    </cfRule>
  </conditionalFormatting>
  <conditionalFormatting sqref="C10">
    <cfRule type="expression" dxfId="22" priority="9">
      <formula>ISBLANK(C10)</formula>
    </cfRule>
  </conditionalFormatting>
  <conditionalFormatting sqref="C18">
    <cfRule type="expression" dxfId="21" priority="8">
      <formula>ISBLANK(C18)</formula>
    </cfRule>
  </conditionalFormatting>
  <conditionalFormatting sqref="C17">
    <cfRule type="expression" dxfId="20" priority="7">
      <formula>ISBLANK(C17)</formula>
    </cfRule>
  </conditionalFormatting>
  <conditionalFormatting sqref="C18">
    <cfRule type="expression" dxfId="19" priority="6">
      <formula>ISBLANK(C18)</formula>
    </cfRule>
  </conditionalFormatting>
  <conditionalFormatting sqref="C17">
    <cfRule type="expression" dxfId="18" priority="5">
      <formula>ISBLANK(C17)</formula>
    </cfRule>
  </conditionalFormatting>
  <conditionalFormatting sqref="C25">
    <cfRule type="expression" dxfId="17" priority="4">
      <formula>ISBLANK(C25)</formula>
    </cfRule>
  </conditionalFormatting>
  <conditionalFormatting sqref="C24">
    <cfRule type="expression" dxfId="16" priority="3">
      <formula>ISBLANK(C24)</formula>
    </cfRule>
  </conditionalFormatting>
  <conditionalFormatting sqref="C25">
    <cfRule type="expression" dxfId="15" priority="2">
      <formula>ISBLANK(C25)</formula>
    </cfRule>
  </conditionalFormatting>
  <conditionalFormatting sqref="C24">
    <cfRule type="expression" dxfId="14" priority="1">
      <formula>ISBLANK(C24)</formula>
    </cfRule>
  </conditionalFormatting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7"/>
  <sheetViews>
    <sheetView tabSelected="1" workbookViewId="0">
      <selection activeCell="C5" sqref="C5:H5"/>
    </sheetView>
  </sheetViews>
  <sheetFormatPr baseColWidth="10" defaultRowHeight="15"/>
  <cols>
    <col min="1" max="1" width="11.42578125" style="6"/>
    <col min="2" max="2" width="12.42578125" style="6" customWidth="1"/>
    <col min="3" max="3" width="14.42578125" style="6" customWidth="1"/>
    <col min="4" max="4" width="9.28515625" style="6" customWidth="1"/>
    <col min="5" max="16384" width="11.42578125" style="6"/>
  </cols>
  <sheetData>
    <row r="1" spans="1:10" ht="25.5">
      <c r="A1" s="43" t="s">
        <v>33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s="1" customFormat="1" ht="12.75"/>
    <row r="3" spans="1:10" ht="18" customHeight="1">
      <c r="A3" s="32" t="s">
        <v>1</v>
      </c>
      <c r="B3" s="32"/>
      <c r="C3" s="37" t="str">
        <f>IF('Cálculo residuos OE'!C3="","",'Cálculo residuos OE'!C3)</f>
        <v/>
      </c>
      <c r="D3" s="37"/>
      <c r="E3" s="37"/>
      <c r="F3" s="37"/>
      <c r="G3" s="37"/>
      <c r="H3" s="37"/>
    </row>
    <row r="4" spans="1:10" ht="18" customHeight="1">
      <c r="A4" s="2" t="s">
        <v>2</v>
      </c>
      <c r="B4" s="2"/>
      <c r="C4" s="37" t="str">
        <f>IF('Cálculo residuos OE'!C4="","",'Cálculo residuos OE'!C4)</f>
        <v/>
      </c>
      <c r="D4" s="37"/>
      <c r="E4" s="37"/>
      <c r="F4" s="37"/>
      <c r="G4" s="37"/>
      <c r="H4" s="37"/>
      <c r="I4" s="1"/>
      <c r="J4" s="1"/>
    </row>
    <row r="5" spans="1:10" ht="18" customHeight="1">
      <c r="A5" s="32" t="s">
        <v>3</v>
      </c>
      <c r="B5" s="32"/>
      <c r="C5" s="33">
        <f ca="1">TODAY()</f>
        <v>45299</v>
      </c>
      <c r="D5" s="33"/>
      <c r="E5" s="33"/>
      <c r="F5" s="33"/>
      <c r="G5" s="33"/>
      <c r="H5" s="33"/>
      <c r="I5" s="1"/>
      <c r="J5" s="1"/>
    </row>
    <row r="6" spans="1:10" s="1" customFormat="1" ht="12.75"/>
    <row r="7" spans="1:10" s="1" customFormat="1" ht="12.75"/>
    <row r="8" spans="1:10" ht="18" customHeight="1">
      <c r="A8" s="44" t="s">
        <v>24</v>
      </c>
      <c r="B8" s="44"/>
      <c r="C8" s="44"/>
      <c r="D8" s="44"/>
      <c r="E8" s="44"/>
      <c r="F8" s="44"/>
      <c r="G8" s="44"/>
      <c r="H8" s="44"/>
      <c r="I8" s="44"/>
      <c r="J8" s="44"/>
    </row>
    <row r="9" spans="1:10" s="1" customFormat="1" ht="12.75"/>
    <row r="10" spans="1:10" ht="18" customHeight="1">
      <c r="A10" s="44" t="s">
        <v>27</v>
      </c>
      <c r="B10" s="44"/>
      <c r="C10" s="44"/>
      <c r="D10" s="24"/>
      <c r="E10" s="44" t="s">
        <v>28</v>
      </c>
      <c r="F10" s="44"/>
      <c r="G10" s="44"/>
      <c r="H10" s="44"/>
      <c r="I10" s="44"/>
      <c r="J10" s="44"/>
    </row>
    <row r="11" spans="1:10" ht="18" customHeight="1">
      <c r="A11" s="44" t="s">
        <v>41</v>
      </c>
      <c r="B11" s="44"/>
      <c r="C11" s="44"/>
      <c r="D11" s="24"/>
      <c r="E11" s="44" t="s">
        <v>29</v>
      </c>
      <c r="F11" s="44"/>
      <c r="G11" s="44"/>
      <c r="H11" s="44"/>
      <c r="I11" s="44"/>
      <c r="J11" s="44"/>
    </row>
    <row r="12" spans="1:10" ht="18" customHeight="1">
      <c r="A12" s="44" t="s">
        <v>42</v>
      </c>
      <c r="B12" s="44"/>
      <c r="C12" s="44"/>
      <c r="D12" s="24"/>
      <c r="E12" s="44" t="s">
        <v>30</v>
      </c>
      <c r="F12" s="44"/>
      <c r="G12" s="44"/>
      <c r="H12" s="44"/>
      <c r="I12" s="44"/>
      <c r="J12" s="44"/>
    </row>
    <row r="13" spans="1:10" s="1" customFormat="1" ht="12.75"/>
    <row r="14" spans="1:10" s="1" customFormat="1" ht="18.75">
      <c r="A14" s="28" t="s">
        <v>25</v>
      </c>
      <c r="B14" s="28"/>
      <c r="C14" s="28"/>
      <c r="D14" s="28"/>
      <c r="E14" s="28"/>
      <c r="F14" s="28"/>
      <c r="G14" s="28"/>
      <c r="H14" s="28"/>
      <c r="I14" s="28"/>
      <c r="J14" s="28"/>
    </row>
    <row r="15" spans="1:10" s="1" customFormat="1" ht="12.75"/>
    <row r="16" spans="1:10" ht="18" customHeight="1">
      <c r="C16" s="7" t="s">
        <v>31</v>
      </c>
      <c r="F16" s="7" t="s">
        <v>32</v>
      </c>
    </row>
    <row r="17" spans="1:10" ht="18" customHeight="1">
      <c r="A17" s="45" t="s">
        <v>26</v>
      </c>
      <c r="B17" s="45"/>
      <c r="C17" s="22" t="str">
        <f>IF(OR($D$10="",D11="",D12=""),"",0.02*$D$10*$D$11*$D$12)</f>
        <v/>
      </c>
      <c r="D17" s="6" t="s">
        <v>9</v>
      </c>
      <c r="F17" s="22" t="str">
        <f>IF(OR($D$10="",D11="",D12=""),"",0.029*$D$10*$D$11*$D$12)</f>
        <v/>
      </c>
      <c r="G17" s="6" t="s">
        <v>9</v>
      </c>
    </row>
    <row r="18" spans="1:10" s="1" customFormat="1" ht="12.75"/>
    <row r="19" spans="1:10" s="1" customFormat="1" ht="18.75">
      <c r="A19" s="28" t="s">
        <v>35</v>
      </c>
      <c r="B19" s="28"/>
      <c r="C19" s="28"/>
      <c r="D19" s="28"/>
      <c r="E19" s="28"/>
      <c r="F19" s="28"/>
      <c r="G19" s="28"/>
      <c r="H19" s="28"/>
      <c r="I19" s="28"/>
      <c r="J19" s="28"/>
    </row>
    <row r="20" spans="1:10" s="1" customFormat="1" ht="12.75"/>
    <row r="21" spans="1:10" ht="18" customHeight="1">
      <c r="C21" s="7" t="s">
        <v>31</v>
      </c>
      <c r="F21" s="7" t="s">
        <v>32</v>
      </c>
    </row>
    <row r="22" spans="1:10" ht="18" customHeight="1">
      <c r="A22" s="45" t="s">
        <v>26</v>
      </c>
      <c r="B22" s="45"/>
      <c r="C22" s="22" t="str">
        <f>IF(OR($D$10="",D11="",D12=""),"",0.3*$D$10*$D$11*$D$12)</f>
        <v/>
      </c>
      <c r="D22" s="6" t="s">
        <v>9</v>
      </c>
      <c r="F22" s="22" t="str">
        <f>IF(OR($D$10="",D11="",D12=""),"",0.27*$D$10*$D$11*$D$12)</f>
        <v/>
      </c>
      <c r="G22" s="6" t="s">
        <v>9</v>
      </c>
    </row>
    <row r="23" spans="1:10" s="1" customFormat="1" ht="12.75"/>
    <row r="24" spans="1:10" s="1" customFormat="1" ht="18.75">
      <c r="A24" s="28" t="s">
        <v>36</v>
      </c>
      <c r="B24" s="28"/>
      <c r="C24" s="28"/>
      <c r="D24" s="28"/>
      <c r="E24" s="28"/>
      <c r="F24" s="28"/>
      <c r="G24" s="28"/>
      <c r="H24" s="28"/>
      <c r="I24" s="28"/>
      <c r="J24" s="28"/>
    </row>
    <row r="25" spans="1:10" s="1" customFormat="1" ht="12.75"/>
    <row r="26" spans="1:10" ht="18" customHeight="1">
      <c r="C26" s="7" t="s">
        <v>31</v>
      </c>
      <c r="F26" s="7" t="s">
        <v>32</v>
      </c>
    </row>
    <row r="27" spans="1:10" ht="18" customHeight="1">
      <c r="A27" s="45" t="s">
        <v>26</v>
      </c>
      <c r="B27" s="45"/>
      <c r="C27" s="22" t="str">
        <f>IF(OR($D$10="",D11="",D12=""),"",0.3*$D$10*$D$11*$D$12)</f>
        <v/>
      </c>
      <c r="D27" s="6" t="s">
        <v>9</v>
      </c>
      <c r="F27" s="22" t="str">
        <f>IF(OR($D$10="",D11="",D12=""),"",0.64*$D$10*$D$11*$D$12)</f>
        <v/>
      </c>
      <c r="G27" s="6" t="s">
        <v>9</v>
      </c>
    </row>
  </sheetData>
  <sheetProtection password="ECF9" sheet="1" objects="1" scenarios="1"/>
  <mergeCells count="19">
    <mergeCell ref="A27:B27"/>
    <mergeCell ref="A14:J14"/>
    <mergeCell ref="A19:J19"/>
    <mergeCell ref="A24:J24"/>
    <mergeCell ref="A17:B17"/>
    <mergeCell ref="A22:B22"/>
    <mergeCell ref="E11:J11"/>
    <mergeCell ref="E12:J12"/>
    <mergeCell ref="A11:C11"/>
    <mergeCell ref="A12:C12"/>
    <mergeCell ref="A10:C10"/>
    <mergeCell ref="A1:J1"/>
    <mergeCell ref="A3:B3"/>
    <mergeCell ref="C3:H3"/>
    <mergeCell ref="C4:H4"/>
    <mergeCell ref="E10:J10"/>
    <mergeCell ref="A8:J8"/>
    <mergeCell ref="A5:B5"/>
    <mergeCell ref="C5:H5"/>
  </mergeCells>
  <conditionalFormatting sqref="D10:D12">
    <cfRule type="expression" dxfId="13" priority="1">
      <formula>ISBLANK(D10)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Cálculo residuos OE</vt:lpstr>
      <vt:lpstr>Cálculo residuos ECH</vt:lpstr>
      <vt:lpstr>Poblaciones especiales</vt:lpstr>
      <vt:lpstr>Hoja3</vt:lpstr>
      <vt:lpstr>'Cálculo residuos ECH'!Área_de_impresión</vt:lpstr>
      <vt:lpstr>'Cálculo residuos OE'!Área_de_impresión</vt:lpstr>
      <vt:lpstr>'Poblaciones especiales'!Área_de_impresión</vt:lpstr>
    </vt:vector>
  </TitlesOfParts>
  <Company>PERSONAL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2024-01-05T15:44:19Z</cp:lastPrinted>
  <dcterms:created xsi:type="dcterms:W3CDTF">2024-01-03T14:43:53Z</dcterms:created>
  <dcterms:modified xsi:type="dcterms:W3CDTF">2024-01-08T13:58:30Z</dcterms:modified>
</cp:coreProperties>
</file>